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cbc0dbe63f71cd/Documenten/"/>
    </mc:Choice>
  </mc:AlternateContent>
  <xr:revisionPtr revIDLastSave="58" documentId="11_EF2791973F0F15A25085CCDC92F2C852C6B07D82" xr6:coauthVersionLast="47" xr6:coauthVersionMax="47" xr10:uidLastSave="{05E18667-6FD4-4CFF-A988-4ED37CA34E75}"/>
  <bookViews>
    <workbookView xWindow="-120" yWindow="-120" windowWidth="24240" windowHeight="13140" xr2:uid="{00000000-000D-0000-FFFF-FFFF00000000}"/>
  </bookViews>
  <sheets>
    <sheet name="2023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5" l="1"/>
  <c r="L28" i="5"/>
  <c r="G28" i="5"/>
  <c r="E28" i="5"/>
  <c r="N27" i="5"/>
  <c r="L27" i="5"/>
  <c r="G27" i="5"/>
  <c r="E27" i="5"/>
  <c r="N26" i="5"/>
  <c r="L26" i="5"/>
  <c r="G26" i="5"/>
  <c r="E26" i="5"/>
  <c r="N25" i="5"/>
  <c r="L25" i="5"/>
  <c r="G25" i="5"/>
  <c r="E25" i="5"/>
  <c r="N24" i="5"/>
  <c r="L24" i="5"/>
  <c r="G24" i="5"/>
  <c r="E24" i="5"/>
  <c r="N23" i="5"/>
  <c r="L23" i="5"/>
  <c r="G23" i="5"/>
  <c r="E23" i="5"/>
  <c r="N22" i="5"/>
  <c r="L22" i="5"/>
  <c r="G22" i="5"/>
  <c r="E22" i="5"/>
  <c r="N21" i="5"/>
  <c r="L21" i="5"/>
  <c r="G21" i="5"/>
  <c r="E21" i="5"/>
  <c r="N20" i="5"/>
  <c r="L20" i="5"/>
  <c r="G20" i="5"/>
  <c r="E20" i="5"/>
  <c r="N19" i="5"/>
  <c r="L19" i="5"/>
  <c r="G19" i="5"/>
  <c r="E19" i="5"/>
  <c r="H17" i="5"/>
  <c r="A17" i="5"/>
  <c r="N13" i="5"/>
  <c r="L13" i="5"/>
  <c r="G13" i="5"/>
  <c r="E13" i="5"/>
  <c r="N12" i="5"/>
  <c r="L12" i="5"/>
  <c r="G12" i="5"/>
  <c r="E12" i="5"/>
  <c r="N11" i="5"/>
  <c r="L11" i="5"/>
  <c r="G11" i="5"/>
  <c r="E11" i="5"/>
  <c r="N10" i="5"/>
  <c r="L10" i="5"/>
  <c r="G10" i="5"/>
  <c r="E10" i="5"/>
  <c r="N9" i="5"/>
  <c r="L9" i="5"/>
  <c r="G9" i="5"/>
  <c r="E9" i="5"/>
  <c r="N8" i="5"/>
  <c r="L8" i="5"/>
  <c r="G8" i="5"/>
  <c r="E8" i="5"/>
  <c r="N7" i="5"/>
  <c r="L7" i="5"/>
  <c r="G7" i="5"/>
  <c r="E7" i="5"/>
  <c r="N6" i="5"/>
  <c r="L6" i="5"/>
  <c r="G6" i="5"/>
  <c r="E6" i="5"/>
  <c r="N5" i="5"/>
  <c r="L5" i="5"/>
  <c r="G5" i="5"/>
  <c r="E5" i="5"/>
  <c r="N4" i="5"/>
  <c r="L4" i="5"/>
  <c r="G4" i="5"/>
  <c r="E4" i="5"/>
  <c r="N29" i="5" l="1"/>
  <c r="N14" i="5"/>
  <c r="G14" i="5"/>
  <c r="G29" i="5"/>
  <c r="N30" i="5" l="1"/>
  <c r="H16" i="5"/>
  <c r="G30" i="5"/>
  <c r="I29" i="5"/>
  <c r="J32" i="5" l="1"/>
  <c r="I30" i="5"/>
  <c r="H32" i="5"/>
</calcChain>
</file>

<file path=xl/sharedStrings.xml><?xml version="1.0" encoding="utf-8"?>
<sst xmlns="http://schemas.openxmlformats.org/spreadsheetml/2006/main" count="73" uniqueCount="34">
  <si>
    <t>OVER EN WEER          BBC DE EEKHOORN -BC ROCHUS    UIT   OP ZATERDAG    04/02/2023   THUIS   OP VRIJDAG  17/02/2023</t>
  </si>
  <si>
    <t>BBC De Eekhoorn</t>
  </si>
  <si>
    <t>BC Rochus</t>
  </si>
  <si>
    <t>Naam</t>
  </si>
  <si>
    <t>Te spl</t>
  </si>
  <si>
    <t>Gespld</t>
  </si>
  <si>
    <t>Beurten</t>
  </si>
  <si>
    <t>Gem</t>
  </si>
  <si>
    <t>H.Reeks</t>
  </si>
  <si>
    <t>Punten</t>
  </si>
  <si>
    <t>Walter-H</t>
  </si>
  <si>
    <t>Hans</t>
  </si>
  <si>
    <t>Jean-V</t>
  </si>
  <si>
    <t>Jos</t>
  </si>
  <si>
    <t>Mon</t>
  </si>
  <si>
    <t>Geert vdr</t>
  </si>
  <si>
    <t>Swa</t>
  </si>
  <si>
    <t>Marc</t>
  </si>
  <si>
    <t>Rudy</t>
  </si>
  <si>
    <t>Jef oc</t>
  </si>
  <si>
    <t>Dirk</t>
  </si>
  <si>
    <t>Geert</t>
  </si>
  <si>
    <t>Jerome</t>
  </si>
  <si>
    <t>Peter</t>
  </si>
  <si>
    <t>Jef</t>
  </si>
  <si>
    <t>Totaal</t>
  </si>
  <si>
    <t>Verschil</t>
  </si>
  <si>
    <t>Robert</t>
  </si>
  <si>
    <t>Willy</t>
  </si>
  <si>
    <t>Hubert</t>
  </si>
  <si>
    <t>Eddy</t>
  </si>
  <si>
    <t>Marcel</t>
  </si>
  <si>
    <t>Alg Totaal</t>
  </si>
  <si>
    <t>Einduitslag en winnaar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</si>
</sst>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11"/>
      <name val="Calibri"/>
      <family val="2"/>
      <scheme val="minor"/>
    </font>
    <font>
      <sz val="10"/>
      <name val="Tahoma"/>
      <family val="2"/>
    </font>
    <font>
      <u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auto="1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  <border>
      <left style="hair">
        <color rgb="FF00B050"/>
      </left>
      <right/>
      <top style="hair">
        <color rgb="FF00B050"/>
      </top>
      <bottom style="hair">
        <color rgb="FF00B05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 style="hair">
        <color rgb="FF00B050"/>
      </right>
      <top style="hair">
        <color rgb="FF00B050"/>
      </top>
      <bottom style="hair">
        <color rgb="FF00B05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4" fillId="2" borderId="0" xfId="0" applyNumberFormat="1" applyFont="1" applyFill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4" fillId="2" borderId="4" xfId="0" applyFont="1" applyFill="1" applyBorder="1" applyAlignment="1" applyProtection="1">
      <alignment horizontal="left" vertical="center" inden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164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 indent="1"/>
    </xf>
    <xf numFmtId="14" fontId="4" fillId="2" borderId="1" xfId="0" applyNumberFormat="1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left" vertical="center" indent="1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readingOrder="1"/>
      <protection locked="0"/>
    </xf>
    <xf numFmtId="0" fontId="3" fillId="0" borderId="2" xfId="0" applyFont="1" applyBorder="1" applyAlignment="1" applyProtection="1">
      <alignment vertical="center" readingOrder="1"/>
      <protection locked="0"/>
    </xf>
    <xf numFmtId="0" fontId="3" fillId="0" borderId="3" xfId="0" applyFont="1" applyBorder="1" applyAlignment="1" applyProtection="1">
      <alignment vertical="center" readingOrder="1"/>
      <protection locked="0"/>
    </xf>
    <xf numFmtId="16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/>
  </cellXfs>
  <cellStyles count="1">
    <cellStyle name="Standaard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9" workbookViewId="0">
      <selection activeCell="J27" sqref="J27"/>
    </sheetView>
  </sheetViews>
  <sheetFormatPr defaultRowHeight="15" x14ac:dyDescent="0.25"/>
  <sheetData>
    <row r="1" spans="1:14" ht="15.75" thickBot="1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25">
      <c r="A2" s="1" t="s">
        <v>1</v>
      </c>
      <c r="B2" s="2"/>
      <c r="C2" s="2"/>
      <c r="D2" s="3"/>
      <c r="E2" s="3"/>
      <c r="F2" s="3"/>
      <c r="G2" s="4"/>
      <c r="H2" s="5" t="s">
        <v>2</v>
      </c>
      <c r="I2" s="2"/>
      <c r="J2" s="2"/>
      <c r="K2" s="3"/>
      <c r="L2" s="3"/>
      <c r="M2" s="3"/>
      <c r="N2" s="4"/>
    </row>
    <row r="3" spans="1:14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5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5">
      <c r="A4" s="6" t="s">
        <v>10</v>
      </c>
      <c r="B4" s="7">
        <v>32</v>
      </c>
      <c r="C4" s="7">
        <v>32</v>
      </c>
      <c r="D4" s="8">
        <v>13</v>
      </c>
      <c r="E4" s="9">
        <f>IF(ISERROR(C4/D4),"",(C4/D4))</f>
        <v>2.4615384615384617</v>
      </c>
      <c r="F4" s="10">
        <v>8</v>
      </c>
      <c r="G4" s="11">
        <f t="shared" ref="G4:G13" si="0">IF(ISERROR(C4/B4*10),"",C4/B4*10)</f>
        <v>10</v>
      </c>
      <c r="H4" s="12" t="s">
        <v>11</v>
      </c>
      <c r="I4" s="7">
        <v>25</v>
      </c>
      <c r="J4" s="7">
        <v>17</v>
      </c>
      <c r="K4" s="8">
        <v>13</v>
      </c>
      <c r="L4" s="9">
        <f>IF(ISERROR(J4/K4),"",(J4/K4))</f>
        <v>1.3076923076923077</v>
      </c>
      <c r="M4" s="10">
        <v>4</v>
      </c>
      <c r="N4" s="11">
        <f t="shared" ref="N4:N13" si="1">IF(ISERROR(J4/I4*10),"",J4/I4*10)</f>
        <v>6.8000000000000007</v>
      </c>
    </row>
    <row r="5" spans="1:14" x14ac:dyDescent="0.25">
      <c r="A5" s="6" t="s">
        <v>12</v>
      </c>
      <c r="B5" s="7">
        <v>34</v>
      </c>
      <c r="C5" s="7">
        <v>34</v>
      </c>
      <c r="D5" s="8">
        <v>19</v>
      </c>
      <c r="E5" s="9">
        <f t="shared" ref="E5:E13" si="2">IF(ISERROR(C5/D5),"",(C5/D5))</f>
        <v>1.7894736842105263</v>
      </c>
      <c r="F5" s="10">
        <v>9</v>
      </c>
      <c r="G5" s="11">
        <f t="shared" si="0"/>
        <v>10</v>
      </c>
      <c r="H5" s="12" t="s">
        <v>13</v>
      </c>
      <c r="I5" s="7">
        <v>25</v>
      </c>
      <c r="J5" s="7">
        <v>15</v>
      </c>
      <c r="K5" s="8">
        <v>19</v>
      </c>
      <c r="L5" s="9">
        <f t="shared" ref="L5:L13" si="3">IF(ISERROR(J5/K5),"",(J5/K5))</f>
        <v>0.78947368421052633</v>
      </c>
      <c r="M5" s="10">
        <v>3</v>
      </c>
      <c r="N5" s="11">
        <f t="shared" si="1"/>
        <v>6</v>
      </c>
    </row>
    <row r="6" spans="1:14" x14ac:dyDescent="0.25">
      <c r="A6" s="6" t="s">
        <v>14</v>
      </c>
      <c r="B6" s="7">
        <v>40</v>
      </c>
      <c r="C6" s="7">
        <v>22</v>
      </c>
      <c r="D6" s="8">
        <v>18</v>
      </c>
      <c r="E6" s="9">
        <f t="shared" si="2"/>
        <v>1.2222222222222223</v>
      </c>
      <c r="F6" s="10">
        <v>5</v>
      </c>
      <c r="G6" s="11">
        <f t="shared" si="0"/>
        <v>5.5</v>
      </c>
      <c r="H6" s="12" t="s">
        <v>15</v>
      </c>
      <c r="I6" s="7">
        <v>34</v>
      </c>
      <c r="J6" s="7">
        <v>34</v>
      </c>
      <c r="K6" s="8">
        <v>18</v>
      </c>
      <c r="L6" s="9">
        <f t="shared" si="3"/>
        <v>1.8888888888888888</v>
      </c>
      <c r="M6" s="10">
        <v>5</v>
      </c>
      <c r="N6" s="11">
        <f t="shared" si="1"/>
        <v>10</v>
      </c>
    </row>
    <row r="7" spans="1:14" x14ac:dyDescent="0.25">
      <c r="A7" s="6" t="s">
        <v>16</v>
      </c>
      <c r="B7" s="7">
        <v>46</v>
      </c>
      <c r="C7" s="7">
        <v>44</v>
      </c>
      <c r="D7" s="8">
        <v>20</v>
      </c>
      <c r="E7" s="9">
        <f t="shared" si="2"/>
        <v>2.2000000000000002</v>
      </c>
      <c r="F7" s="10">
        <v>8</v>
      </c>
      <c r="G7" s="11">
        <f t="shared" si="0"/>
        <v>9.5652173913043477</v>
      </c>
      <c r="H7" s="12" t="s">
        <v>17</v>
      </c>
      <c r="I7" s="7">
        <v>36</v>
      </c>
      <c r="J7" s="7">
        <v>36</v>
      </c>
      <c r="K7" s="8">
        <v>20</v>
      </c>
      <c r="L7" s="9">
        <f t="shared" si="3"/>
        <v>1.8</v>
      </c>
      <c r="M7" s="10">
        <v>6</v>
      </c>
      <c r="N7" s="11">
        <f t="shared" si="1"/>
        <v>10</v>
      </c>
    </row>
    <row r="8" spans="1:14" x14ac:dyDescent="0.25">
      <c r="A8" s="6" t="s">
        <v>18</v>
      </c>
      <c r="B8" s="7">
        <v>50</v>
      </c>
      <c r="C8" s="7">
        <v>47</v>
      </c>
      <c r="D8" s="8">
        <v>25</v>
      </c>
      <c r="E8" s="9">
        <f t="shared" si="2"/>
        <v>1.88</v>
      </c>
      <c r="F8" s="10">
        <v>7</v>
      </c>
      <c r="G8" s="11">
        <f t="shared" si="0"/>
        <v>9.3999999999999986</v>
      </c>
      <c r="H8" s="12" t="s">
        <v>19</v>
      </c>
      <c r="I8" s="7">
        <v>38</v>
      </c>
      <c r="J8" s="7">
        <v>38</v>
      </c>
      <c r="K8" s="8">
        <v>25</v>
      </c>
      <c r="L8" s="9">
        <f t="shared" si="3"/>
        <v>1.52</v>
      </c>
      <c r="M8" s="10">
        <v>8</v>
      </c>
      <c r="N8" s="11">
        <f t="shared" si="1"/>
        <v>10</v>
      </c>
    </row>
    <row r="9" spans="1:14" x14ac:dyDescent="0.25">
      <c r="A9" s="6" t="s">
        <v>20</v>
      </c>
      <c r="B9" s="7">
        <v>60</v>
      </c>
      <c r="C9" s="7">
        <v>45</v>
      </c>
      <c r="D9" s="8">
        <v>12</v>
      </c>
      <c r="E9" s="9">
        <f t="shared" si="2"/>
        <v>3.75</v>
      </c>
      <c r="F9" s="10">
        <v>12</v>
      </c>
      <c r="G9" s="11">
        <f t="shared" si="0"/>
        <v>7.5</v>
      </c>
      <c r="H9" s="12" t="s">
        <v>21</v>
      </c>
      <c r="I9" s="7">
        <v>50</v>
      </c>
      <c r="J9" s="7">
        <v>50</v>
      </c>
      <c r="K9" s="8">
        <v>12</v>
      </c>
      <c r="L9" s="9">
        <f t="shared" si="3"/>
        <v>4.166666666666667</v>
      </c>
      <c r="M9" s="10">
        <v>27</v>
      </c>
      <c r="N9" s="11">
        <f t="shared" si="1"/>
        <v>10</v>
      </c>
    </row>
    <row r="10" spans="1:14" x14ac:dyDescent="0.25">
      <c r="A10" s="6" t="s">
        <v>22</v>
      </c>
      <c r="B10" s="7">
        <v>79</v>
      </c>
      <c r="C10" s="7">
        <v>70</v>
      </c>
      <c r="D10" s="8">
        <v>24</v>
      </c>
      <c r="E10" s="9">
        <f t="shared" si="2"/>
        <v>2.9166666666666665</v>
      </c>
      <c r="F10" s="10">
        <v>10</v>
      </c>
      <c r="G10" s="11">
        <f t="shared" si="0"/>
        <v>8.8607594936708853</v>
      </c>
      <c r="H10" s="12" t="s">
        <v>16</v>
      </c>
      <c r="I10" s="7">
        <v>56</v>
      </c>
      <c r="J10" s="7">
        <v>56</v>
      </c>
      <c r="K10" s="8">
        <v>24</v>
      </c>
      <c r="L10" s="9">
        <f t="shared" si="3"/>
        <v>2.3333333333333335</v>
      </c>
      <c r="M10" s="10">
        <v>11</v>
      </c>
      <c r="N10" s="11">
        <f t="shared" si="1"/>
        <v>10</v>
      </c>
    </row>
    <row r="11" spans="1:14" x14ac:dyDescent="0.25">
      <c r="A11" s="6" t="s">
        <v>23</v>
      </c>
      <c r="B11" s="7">
        <v>124</v>
      </c>
      <c r="C11" s="7">
        <v>122</v>
      </c>
      <c r="D11" s="8">
        <v>26</v>
      </c>
      <c r="E11" s="9">
        <f t="shared" si="2"/>
        <v>4.6923076923076925</v>
      </c>
      <c r="F11" s="10">
        <v>25</v>
      </c>
      <c r="G11" s="11">
        <f t="shared" si="0"/>
        <v>9.8387096774193559</v>
      </c>
      <c r="H11" s="12" t="s">
        <v>24</v>
      </c>
      <c r="I11" s="7">
        <v>66</v>
      </c>
      <c r="J11" s="7">
        <v>66</v>
      </c>
      <c r="K11" s="8">
        <v>26</v>
      </c>
      <c r="L11" s="9">
        <f t="shared" si="3"/>
        <v>2.5384615384615383</v>
      </c>
      <c r="M11" s="10">
        <v>13</v>
      </c>
      <c r="N11" s="11">
        <f t="shared" si="1"/>
        <v>10</v>
      </c>
    </row>
    <row r="12" spans="1:14" x14ac:dyDescent="0.25">
      <c r="A12" s="6"/>
      <c r="B12" s="7"/>
      <c r="C12" s="7"/>
      <c r="D12" s="8"/>
      <c r="E12" s="9" t="str">
        <f t="shared" si="2"/>
        <v/>
      </c>
      <c r="F12" s="10"/>
      <c r="G12" s="11" t="str">
        <f t="shared" si="0"/>
        <v/>
      </c>
      <c r="H12" s="12"/>
      <c r="I12" s="7"/>
      <c r="J12" s="7"/>
      <c r="K12" s="8"/>
      <c r="L12" s="9" t="str">
        <f t="shared" si="3"/>
        <v/>
      </c>
      <c r="M12" s="10"/>
      <c r="N12" s="11" t="str">
        <f t="shared" si="1"/>
        <v/>
      </c>
    </row>
    <row r="13" spans="1:14" x14ac:dyDescent="0.25">
      <c r="A13" s="6"/>
      <c r="B13" s="7"/>
      <c r="C13" s="7"/>
      <c r="D13" s="8"/>
      <c r="E13" s="9" t="str">
        <f t="shared" si="2"/>
        <v/>
      </c>
      <c r="F13" s="10"/>
      <c r="G13" s="11" t="str">
        <f t="shared" si="0"/>
        <v/>
      </c>
      <c r="H13" s="12"/>
      <c r="I13" s="7"/>
      <c r="J13" s="7"/>
      <c r="K13" s="8"/>
      <c r="L13" s="9" t="str">
        <f t="shared" si="3"/>
        <v/>
      </c>
      <c r="M13" s="10"/>
      <c r="N13" s="11" t="str">
        <f t="shared" si="1"/>
        <v/>
      </c>
    </row>
    <row r="14" spans="1:14" x14ac:dyDescent="0.25">
      <c r="A14" s="5"/>
      <c r="B14" s="3"/>
      <c r="C14" s="3"/>
      <c r="D14" s="3"/>
      <c r="E14" s="3"/>
      <c r="F14" s="3" t="s">
        <v>25</v>
      </c>
      <c r="G14" s="4">
        <f>SUM(G4:G13)</f>
        <v>70.664686562394579</v>
      </c>
      <c r="H14" s="5"/>
      <c r="I14" s="3"/>
      <c r="J14" s="3"/>
      <c r="K14" s="3"/>
      <c r="L14" s="3"/>
      <c r="M14" s="3" t="s">
        <v>25</v>
      </c>
      <c r="N14" s="4">
        <f>SUM(N4:N13)</f>
        <v>72.8</v>
      </c>
    </row>
    <row r="15" spans="1:14" x14ac:dyDescent="0.25">
      <c r="A15" s="5"/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4"/>
    </row>
    <row r="16" spans="1:14" ht="15.75" thickBot="1" x14ac:dyDescent="0.3">
      <c r="A16" s="5"/>
      <c r="B16" s="3"/>
      <c r="C16" s="3"/>
      <c r="D16" s="3"/>
      <c r="E16" s="3"/>
      <c r="F16" s="3"/>
      <c r="G16" s="13" t="s">
        <v>26</v>
      </c>
      <c r="H16" s="14">
        <f>G14-N14</f>
        <v>-2.1353134376054186</v>
      </c>
      <c r="I16" s="3"/>
      <c r="J16" s="3"/>
      <c r="K16" s="3"/>
      <c r="L16" s="3"/>
      <c r="M16" s="3"/>
      <c r="N16" s="4"/>
    </row>
    <row r="17" spans="1:14" ht="15.75" thickBot="1" x14ac:dyDescent="0.3">
      <c r="A17" s="15" t="str">
        <f>A2</f>
        <v>BBC De Eekhoorn</v>
      </c>
      <c r="B17" s="16"/>
      <c r="C17" s="16"/>
      <c r="D17" s="17"/>
      <c r="E17" s="17"/>
      <c r="F17" s="17"/>
      <c r="G17" s="22"/>
      <c r="H17" s="18" t="str">
        <f>H2</f>
        <v>BC Rochus</v>
      </c>
      <c r="I17" s="16"/>
      <c r="J17" s="16"/>
      <c r="K17" s="17"/>
      <c r="L17" s="17"/>
      <c r="M17" s="17"/>
      <c r="N17" s="19"/>
    </row>
    <row r="18" spans="1:14" x14ac:dyDescent="0.25">
      <c r="A18" s="5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4" t="s">
        <v>9</v>
      </c>
      <c r="H18" s="5" t="s">
        <v>3</v>
      </c>
      <c r="I18" s="3" t="s">
        <v>4</v>
      </c>
      <c r="J18" s="3" t="s">
        <v>5</v>
      </c>
      <c r="K18" s="3" t="s">
        <v>6</v>
      </c>
      <c r="L18" s="3" t="s">
        <v>7</v>
      </c>
      <c r="M18" s="3" t="s">
        <v>8</v>
      </c>
      <c r="N18" s="4" t="s">
        <v>9</v>
      </c>
    </row>
    <row r="19" spans="1:14" x14ac:dyDescent="0.25">
      <c r="A19" s="6" t="s">
        <v>10</v>
      </c>
      <c r="B19" s="7">
        <v>32</v>
      </c>
      <c r="C19" s="7">
        <v>32</v>
      </c>
      <c r="D19" s="8">
        <v>23</v>
      </c>
      <c r="E19" s="9">
        <f>IF(ISERROR(C19/D19),"",(C19/D19))</f>
        <v>1.3913043478260869</v>
      </c>
      <c r="F19" s="10">
        <v>9</v>
      </c>
      <c r="G19" s="11">
        <f t="shared" ref="G19:G28" si="4">IF(ISERROR(C19/B19*10),"",C19/B19*10)</f>
        <v>10</v>
      </c>
      <c r="H19" s="12" t="s">
        <v>11</v>
      </c>
      <c r="I19" s="7">
        <v>25</v>
      </c>
      <c r="J19" s="7">
        <v>14</v>
      </c>
      <c r="K19" s="8">
        <v>23</v>
      </c>
      <c r="L19" s="9">
        <f>IF(ISERROR(J19/K19),"",(J19/K19))</f>
        <v>0.60869565217391308</v>
      </c>
      <c r="M19" s="10">
        <v>2</v>
      </c>
      <c r="N19" s="11">
        <f t="shared" ref="N19:N28" si="5">IF(ISERROR(J19/I19*10),"",J19/I19*10)</f>
        <v>5.6000000000000005</v>
      </c>
    </row>
    <row r="20" spans="1:14" x14ac:dyDescent="0.25">
      <c r="A20" s="6" t="s">
        <v>12</v>
      </c>
      <c r="B20" s="7">
        <v>34</v>
      </c>
      <c r="C20" s="7">
        <v>24</v>
      </c>
      <c r="D20" s="8">
        <v>25</v>
      </c>
      <c r="E20" s="9">
        <f t="shared" ref="E20:E28" si="6">IF(ISERROR(C20/D20),"",(C20/D20))</f>
        <v>0.96</v>
      </c>
      <c r="F20" s="10">
        <v>6</v>
      </c>
      <c r="G20" s="11">
        <f t="shared" si="4"/>
        <v>7.0588235294117654</v>
      </c>
      <c r="H20" s="12" t="s">
        <v>21</v>
      </c>
      <c r="I20" s="7">
        <v>28</v>
      </c>
      <c r="J20" s="7">
        <v>28</v>
      </c>
      <c r="K20" s="8">
        <v>25</v>
      </c>
      <c r="L20" s="9">
        <f t="shared" ref="L20:L28" si="7">IF(ISERROR(J20/K20),"",(J20/K20))</f>
        <v>1.1200000000000001</v>
      </c>
      <c r="M20" s="10">
        <v>7</v>
      </c>
      <c r="N20" s="11">
        <f t="shared" si="5"/>
        <v>10</v>
      </c>
    </row>
    <row r="21" spans="1:14" x14ac:dyDescent="0.25">
      <c r="A21" s="6" t="s">
        <v>27</v>
      </c>
      <c r="B21" s="7">
        <v>36</v>
      </c>
      <c r="C21" s="7">
        <v>30</v>
      </c>
      <c r="D21" s="8">
        <v>22</v>
      </c>
      <c r="E21" s="9">
        <f t="shared" si="6"/>
        <v>1.3636363636363635</v>
      </c>
      <c r="F21" s="10">
        <v>4</v>
      </c>
      <c r="G21" s="11">
        <f t="shared" si="4"/>
        <v>8.3333333333333339</v>
      </c>
      <c r="H21" s="12" t="s">
        <v>28</v>
      </c>
      <c r="I21" s="7">
        <v>34</v>
      </c>
      <c r="J21" s="7">
        <v>34</v>
      </c>
      <c r="K21" s="8">
        <v>22</v>
      </c>
      <c r="L21" s="9">
        <f t="shared" si="7"/>
        <v>1.5454545454545454</v>
      </c>
      <c r="M21" s="10">
        <v>4</v>
      </c>
      <c r="N21" s="11">
        <f t="shared" si="5"/>
        <v>10</v>
      </c>
    </row>
    <row r="22" spans="1:14" x14ac:dyDescent="0.25">
      <c r="A22" s="6" t="s">
        <v>14</v>
      </c>
      <c r="B22" s="7">
        <v>40</v>
      </c>
      <c r="C22" s="7">
        <v>40</v>
      </c>
      <c r="D22" s="8">
        <v>18</v>
      </c>
      <c r="E22" s="9">
        <f t="shared" si="6"/>
        <v>2.2222222222222223</v>
      </c>
      <c r="F22" s="10">
        <v>5</v>
      </c>
      <c r="G22" s="11">
        <f t="shared" si="4"/>
        <v>10</v>
      </c>
      <c r="H22" s="12" t="s">
        <v>19</v>
      </c>
      <c r="I22" s="7">
        <v>38</v>
      </c>
      <c r="J22" s="7">
        <v>18</v>
      </c>
      <c r="K22" s="8">
        <v>18</v>
      </c>
      <c r="L22" s="9">
        <f t="shared" si="7"/>
        <v>1</v>
      </c>
      <c r="M22" s="10">
        <v>5</v>
      </c>
      <c r="N22" s="11">
        <f t="shared" si="5"/>
        <v>4.7368421052631575</v>
      </c>
    </row>
    <row r="23" spans="1:14" x14ac:dyDescent="0.25">
      <c r="A23" s="6" t="s">
        <v>16</v>
      </c>
      <c r="B23" s="7">
        <v>46</v>
      </c>
      <c r="C23" s="7">
        <v>39</v>
      </c>
      <c r="D23" s="8">
        <v>29</v>
      </c>
      <c r="E23" s="9">
        <f t="shared" si="6"/>
        <v>1.3448275862068966</v>
      </c>
      <c r="F23" s="10">
        <v>6</v>
      </c>
      <c r="G23" s="11">
        <f t="shared" si="4"/>
        <v>8.4782608695652169</v>
      </c>
      <c r="H23" s="12" t="s">
        <v>29</v>
      </c>
      <c r="I23" s="7">
        <v>46</v>
      </c>
      <c r="J23" s="7">
        <v>46</v>
      </c>
      <c r="K23" s="8">
        <v>29</v>
      </c>
      <c r="L23" s="9">
        <f t="shared" si="7"/>
        <v>1.5862068965517242</v>
      </c>
      <c r="M23" s="10">
        <v>6</v>
      </c>
      <c r="N23" s="11">
        <f t="shared" si="5"/>
        <v>10</v>
      </c>
    </row>
    <row r="24" spans="1:14" x14ac:dyDescent="0.25">
      <c r="A24" s="6" t="s">
        <v>18</v>
      </c>
      <c r="B24" s="7">
        <v>50</v>
      </c>
      <c r="C24" s="7">
        <v>26</v>
      </c>
      <c r="D24" s="8">
        <v>15</v>
      </c>
      <c r="E24" s="9">
        <f t="shared" si="6"/>
        <v>1.7333333333333334</v>
      </c>
      <c r="F24" s="10">
        <v>5</v>
      </c>
      <c r="G24" s="11">
        <f t="shared" si="4"/>
        <v>5.2</v>
      </c>
      <c r="H24" s="12" t="s">
        <v>30</v>
      </c>
      <c r="I24" s="7">
        <v>46</v>
      </c>
      <c r="J24" s="7">
        <v>46</v>
      </c>
      <c r="K24" s="8">
        <v>15</v>
      </c>
      <c r="L24" s="9">
        <f t="shared" si="7"/>
        <v>3.0666666666666669</v>
      </c>
      <c r="M24" s="10">
        <v>17</v>
      </c>
      <c r="N24" s="11">
        <f t="shared" si="5"/>
        <v>10</v>
      </c>
    </row>
    <row r="25" spans="1:14" x14ac:dyDescent="0.25">
      <c r="A25" s="6" t="s">
        <v>31</v>
      </c>
      <c r="B25" s="7">
        <v>65</v>
      </c>
      <c r="C25" s="7">
        <v>41</v>
      </c>
      <c r="D25" s="8">
        <v>13</v>
      </c>
      <c r="E25" s="9">
        <f t="shared" si="6"/>
        <v>3.1538461538461537</v>
      </c>
      <c r="F25" s="10">
        <v>12</v>
      </c>
      <c r="G25" s="11">
        <f t="shared" si="4"/>
        <v>6.3076923076923075</v>
      </c>
      <c r="H25" s="12" t="s">
        <v>16</v>
      </c>
      <c r="I25" s="7">
        <v>56</v>
      </c>
      <c r="J25" s="7">
        <v>56</v>
      </c>
      <c r="K25" s="8">
        <v>13</v>
      </c>
      <c r="L25" s="9">
        <f t="shared" si="7"/>
        <v>4.3076923076923075</v>
      </c>
      <c r="M25" s="10">
        <v>19</v>
      </c>
      <c r="N25" s="11">
        <f t="shared" si="5"/>
        <v>10</v>
      </c>
    </row>
    <row r="26" spans="1:14" x14ac:dyDescent="0.25">
      <c r="A26" s="6" t="s">
        <v>22</v>
      </c>
      <c r="B26" s="7">
        <v>79</v>
      </c>
      <c r="C26" s="7">
        <v>79</v>
      </c>
      <c r="D26" s="8">
        <v>27</v>
      </c>
      <c r="E26" s="9">
        <f t="shared" si="6"/>
        <v>2.925925925925926</v>
      </c>
      <c r="F26" s="10">
        <v>17</v>
      </c>
      <c r="G26" s="11">
        <f t="shared" si="4"/>
        <v>10</v>
      </c>
      <c r="H26" s="12" t="s">
        <v>24</v>
      </c>
      <c r="I26" s="7">
        <v>66</v>
      </c>
      <c r="J26" s="7">
        <v>45</v>
      </c>
      <c r="K26" s="8">
        <v>27</v>
      </c>
      <c r="L26" s="9">
        <f t="shared" si="7"/>
        <v>1.6666666666666667</v>
      </c>
      <c r="M26" s="10">
        <v>11</v>
      </c>
      <c r="N26" s="11">
        <f t="shared" si="5"/>
        <v>6.8181818181818175</v>
      </c>
    </row>
    <row r="27" spans="1:14" x14ac:dyDescent="0.25">
      <c r="A27" s="6"/>
      <c r="B27" s="7"/>
      <c r="C27" s="7"/>
      <c r="D27" s="8"/>
      <c r="E27" s="9" t="str">
        <f t="shared" si="6"/>
        <v/>
      </c>
      <c r="F27" s="10"/>
      <c r="G27" s="11" t="str">
        <f t="shared" si="4"/>
        <v/>
      </c>
      <c r="H27" s="12"/>
      <c r="I27" s="7"/>
      <c r="J27" s="7"/>
      <c r="K27" s="8"/>
      <c r="L27" s="9" t="str">
        <f t="shared" si="7"/>
        <v/>
      </c>
      <c r="M27" s="10"/>
      <c r="N27" s="11" t="str">
        <f t="shared" si="5"/>
        <v/>
      </c>
    </row>
    <row r="28" spans="1:14" x14ac:dyDescent="0.25">
      <c r="A28" s="6"/>
      <c r="B28" s="7"/>
      <c r="C28" s="7"/>
      <c r="D28" s="8"/>
      <c r="E28" s="9" t="str">
        <f t="shared" si="6"/>
        <v/>
      </c>
      <c r="F28" s="10"/>
      <c r="G28" s="11" t="str">
        <f t="shared" si="4"/>
        <v/>
      </c>
      <c r="H28" s="12"/>
      <c r="I28" s="7"/>
      <c r="J28" s="7"/>
      <c r="K28" s="8"/>
      <c r="L28" s="9" t="str">
        <f t="shared" si="7"/>
        <v/>
      </c>
      <c r="M28" s="10"/>
      <c r="N28" s="11" t="str">
        <f t="shared" si="5"/>
        <v/>
      </c>
    </row>
    <row r="29" spans="1:14" x14ac:dyDescent="0.25">
      <c r="A29" s="20"/>
      <c r="B29" s="4"/>
      <c r="C29" s="4"/>
      <c r="D29" s="4"/>
      <c r="E29" s="4"/>
      <c r="F29" s="4" t="s">
        <v>25</v>
      </c>
      <c r="G29" s="4">
        <f>SUM(G19:G28)</f>
        <v>65.378110040002625</v>
      </c>
      <c r="H29" s="20" t="s">
        <v>26</v>
      </c>
      <c r="I29" s="4">
        <f>G29-N29</f>
        <v>-1.7769138834423472</v>
      </c>
      <c r="J29" s="4"/>
      <c r="K29" s="4"/>
      <c r="L29" s="4"/>
      <c r="M29" s="4" t="s">
        <v>25</v>
      </c>
      <c r="N29" s="4">
        <f>SUM(N19:N28)</f>
        <v>67.155023923444972</v>
      </c>
    </row>
    <row r="30" spans="1:14" x14ac:dyDescent="0.25">
      <c r="A30" s="20"/>
      <c r="B30" s="4"/>
      <c r="C30" s="4"/>
      <c r="D30" s="4"/>
      <c r="E30" s="4"/>
      <c r="F30" s="4" t="s">
        <v>32</v>
      </c>
      <c r="G30" s="4">
        <f>G14+G29</f>
        <v>136.0427966023972</v>
      </c>
      <c r="H30" s="20" t="s">
        <v>26</v>
      </c>
      <c r="I30" s="4">
        <f>G30-N30</f>
        <v>-3.9122273210477658</v>
      </c>
      <c r="J30" s="4"/>
      <c r="K30" s="4"/>
      <c r="L30" s="4"/>
      <c r="M30" s="4" t="s">
        <v>32</v>
      </c>
      <c r="N30" s="4">
        <f>N14+N29</f>
        <v>139.95502392344497</v>
      </c>
    </row>
    <row r="31" spans="1:14" ht="15.75" thickBot="1" x14ac:dyDescent="0.3">
      <c r="A31" s="20"/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</row>
    <row r="32" spans="1:14" ht="15.75" thickBot="1" x14ac:dyDescent="0.3">
      <c r="A32" s="21"/>
      <c r="B32" s="22"/>
      <c r="C32" s="22"/>
      <c r="D32" s="22"/>
      <c r="E32" s="22"/>
      <c r="F32" s="22" t="s">
        <v>33</v>
      </c>
      <c r="G32" s="22"/>
      <c r="H32" s="26" t="str">
        <f>IF(N30&gt;G30,H17,A17)</f>
        <v>BC Rochus</v>
      </c>
      <c r="I32" s="27"/>
      <c r="J32" s="26">
        <f>+G30-N30</f>
        <v>-3.9122273210477658</v>
      </c>
      <c r="K32" s="26"/>
      <c r="L32" s="26"/>
      <c r="M32" s="26"/>
      <c r="N32" s="19"/>
    </row>
  </sheetData>
  <sheetProtection sheet="1" objects="1" scenarios="1"/>
  <mergeCells count="3">
    <mergeCell ref="A1:N1"/>
    <mergeCell ref="H32:I32"/>
    <mergeCell ref="J32:M32"/>
  </mergeCells>
  <conditionalFormatting sqref="H32">
    <cfRule type="cellIs" dxfId="9" priority="1" operator="greaterThan">
      <formula>$G$30</formula>
    </cfRule>
    <cfRule type="cellIs" dxfId="8" priority="2" operator="greaterThan">
      <formula>$N$30</formula>
    </cfRule>
  </conditionalFormatting>
  <conditionalFormatting sqref="G4:G13">
    <cfRule type="expression" priority="19">
      <formula>ISNB</formula>
    </cfRule>
  </conditionalFormatting>
  <conditionalFormatting sqref="G4:G13">
    <cfRule type="expression" priority="17" stopIfTrue="1">
      <formula>ISERROR(G4)</formula>
    </cfRule>
    <cfRule type="expression" priority="18">
      <formula>isfout</formula>
    </cfRule>
  </conditionalFormatting>
  <conditionalFormatting sqref="N19:N28">
    <cfRule type="expression" priority="16">
      <formula>ISNB</formula>
    </cfRule>
  </conditionalFormatting>
  <conditionalFormatting sqref="N19:N28">
    <cfRule type="expression" priority="14" stopIfTrue="1">
      <formula>ISERROR(N19)</formula>
    </cfRule>
    <cfRule type="expression" priority="15">
      <formula>isfout</formula>
    </cfRule>
  </conditionalFormatting>
  <conditionalFormatting sqref="G19:G28">
    <cfRule type="expression" priority="13">
      <formula>ISNB</formula>
    </cfRule>
  </conditionalFormatting>
  <conditionalFormatting sqref="G19:G28">
    <cfRule type="expression" priority="11" stopIfTrue="1">
      <formula>ISERROR(G19)</formula>
    </cfRule>
    <cfRule type="expression" priority="12">
      <formula>isfout</formula>
    </cfRule>
  </conditionalFormatting>
  <conditionalFormatting sqref="N14">
    <cfRule type="cellIs" dxfId="7" priority="8" operator="greaterThan">
      <formula>89.754</formula>
    </cfRule>
    <cfRule type="cellIs" dxfId="6" priority="9" operator="greaterThan">
      <formula>89.754</formula>
    </cfRule>
    <cfRule type="cellIs" dxfId="5" priority="10" operator="greaterThan">
      <formula>$G$14</formula>
    </cfRule>
  </conditionalFormatting>
  <conditionalFormatting sqref="G14">
    <cfRule type="cellIs" dxfId="4" priority="7" operator="greaterThan">
      <formula>$N$14</formula>
    </cfRule>
  </conditionalFormatting>
  <conditionalFormatting sqref="G32">
    <cfRule type="cellIs" dxfId="3" priority="5" operator="greaterThan">
      <formula>$G$30</formula>
    </cfRule>
    <cfRule type="cellIs" dxfId="2" priority="6" operator="greaterThan">
      <formula>$N$30</formula>
    </cfRule>
  </conditionalFormatting>
  <conditionalFormatting sqref="N30">
    <cfRule type="cellIs" dxfId="1" priority="4" operator="greaterThan">
      <formula>$G$30</formula>
    </cfRule>
  </conditionalFormatting>
  <conditionalFormatting sqref="G30">
    <cfRule type="cellIs" dxfId="0" priority="3" operator="greaterThan">
      <formula>$N$30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debaere</dc:creator>
  <cp:keywords/>
  <dc:description/>
  <cp:lastModifiedBy>Jerome Debaere</cp:lastModifiedBy>
  <cp:revision/>
  <dcterms:created xsi:type="dcterms:W3CDTF">2021-09-08T05:30:16Z</dcterms:created>
  <dcterms:modified xsi:type="dcterms:W3CDTF">2023-02-18T02:32:43Z</dcterms:modified>
  <cp:category/>
  <cp:contentStatus/>
</cp:coreProperties>
</file>